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<sst xmlns="http://schemas.openxmlformats.org/spreadsheetml/2006/main" count="120" uniqueCount="66">
  <si>
    <t>RECETTES</t>
  </si>
  <si>
    <t>DEPENSES</t>
  </si>
  <si>
    <t>COTISATIONS</t>
  </si>
  <si>
    <t>MANIFESTATIONS</t>
  </si>
  <si>
    <t>Total</t>
  </si>
  <si>
    <t>SUBVENTIONS</t>
  </si>
  <si>
    <t>AUTRES RECETTES</t>
  </si>
  <si>
    <t>RESULTAT DE L'EXERCICE</t>
  </si>
  <si>
    <t>SITUATION DE TRESORERIE</t>
  </si>
  <si>
    <t>Compte chèques</t>
  </si>
  <si>
    <t>A régulariser</t>
  </si>
  <si>
    <t>AMICALE DES ANCIENS D'ARAGO</t>
  </si>
  <si>
    <t>Année antérieure</t>
  </si>
  <si>
    <t>Année en cours</t>
  </si>
  <si>
    <t>Avance année suivante</t>
  </si>
  <si>
    <t xml:space="preserve"> </t>
  </si>
  <si>
    <t>Vente Livre Arago</t>
  </si>
  <si>
    <t>Vente écharpes</t>
  </si>
  <si>
    <t>Vente cravates</t>
  </si>
  <si>
    <t>Vente CD</t>
  </si>
  <si>
    <t>Vente accroche-sacs</t>
  </si>
  <si>
    <t>Intérêts compte épargne</t>
  </si>
  <si>
    <t>Compte épargne</t>
  </si>
  <si>
    <t>Caisse</t>
  </si>
  <si>
    <t>Exercice</t>
  </si>
  <si>
    <t>ADHERENTS</t>
  </si>
  <si>
    <t>Cotisants</t>
  </si>
  <si>
    <t>Membres de droit</t>
  </si>
  <si>
    <t xml:space="preserve">Membres de droit </t>
  </si>
  <si>
    <t>FRAIS DE FONCTIONNEMENT</t>
  </si>
  <si>
    <t>Fournitures et matériels</t>
  </si>
  <si>
    <t>Frais administratifs</t>
  </si>
  <si>
    <t>Internet</t>
  </si>
  <si>
    <t>Assurance</t>
  </si>
  <si>
    <t>Affranchissements</t>
  </si>
  <si>
    <t>Services bancaires</t>
  </si>
  <si>
    <t>Petit entretien</t>
  </si>
  <si>
    <t>Ricochet</t>
  </si>
  <si>
    <t>Livret de promotion</t>
  </si>
  <si>
    <t>PRODUITS DESTINES A LA VENTE</t>
  </si>
  <si>
    <t>PUBLICATIONS</t>
  </si>
  <si>
    <t>Prix aux élèves</t>
  </si>
  <si>
    <t>Subvention Caisse Solidarité</t>
  </si>
  <si>
    <t>Subvention CDI</t>
  </si>
  <si>
    <t>AIDES DIVERSES</t>
  </si>
  <si>
    <t>RELATIONS PUBLIQUES/RECEPTIONS</t>
  </si>
  <si>
    <t>PRESTATIONS ET DEPENSES DIV.</t>
  </si>
  <si>
    <t>précédent</t>
  </si>
  <si>
    <t>Année 2012</t>
  </si>
  <si>
    <t>Sortie Arles sur Tech</t>
  </si>
  <si>
    <t>Sortie Estagel</t>
  </si>
  <si>
    <t>Sortie Juhègues</t>
  </si>
  <si>
    <t>Repas AG</t>
  </si>
  <si>
    <t>Total dépenses</t>
  </si>
  <si>
    <t>Total recettes</t>
  </si>
  <si>
    <t>Bilan financier Exercice 2013</t>
  </si>
  <si>
    <t>2013</t>
  </si>
  <si>
    <t>Année 2013</t>
  </si>
  <si>
    <t>Sortie Andorre</t>
  </si>
  <si>
    <t>Sortie Carcassonne</t>
  </si>
  <si>
    <t>Etat et collectivités</t>
  </si>
  <si>
    <t>Frais de déplacement</t>
  </si>
  <si>
    <t>Relations publiques/Réceptions</t>
  </si>
  <si>
    <t xml:space="preserve">         Assemblée générale du 11 Janvier 2014</t>
  </si>
  <si>
    <t xml:space="preserve"> Dons</t>
  </si>
  <si>
    <t>Gerbes et cérémonies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</si>
</sst>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_ ;\-#,##0.00\ "/>
    <numFmt numFmtId="177" formatCode="[$-40C]dddd\ d\ mmmm\ yyyy"/>
    <numFmt numFmtId="178" formatCode="#,##0.00\ &quot;€&quot;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3"/>
      <name val="Arial"/>
      <family val="2"/>
    </font>
    <font>
      <b/>
      <i/>
      <sz val="13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2" fillId="0" borderId="2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/>
      <protection/>
    </xf>
    <xf numFmtId="4" fontId="13" fillId="0" borderId="7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/>
      <protection/>
    </xf>
    <xf numFmtId="4" fontId="13" fillId="0" borderId="7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/>
      <protection/>
    </xf>
    <xf numFmtId="0" fontId="13" fillId="0" borderId="8" xfId="0" applyNumberFormat="1" applyFont="1" applyFill="1" applyBorder="1" applyAlignment="1" applyProtection="1">
      <alignment/>
      <protection/>
    </xf>
    <xf numFmtId="4" fontId="13" fillId="0" borderId="9" xfId="0" applyNumberFormat="1" applyFont="1" applyFill="1" applyBorder="1" applyAlignment="1" applyProtection="1">
      <alignment horizontal="right"/>
      <protection/>
    </xf>
    <xf numFmtId="4" fontId="13" fillId="0" borderId="9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7" xfId="0" applyNumberFormat="1" applyFont="1" applyFill="1" applyBorder="1" applyAlignment="1" applyProtection="1">
      <alignment horizontal="center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12" fillId="0" borderId="9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horizontal="left"/>
      <protection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left"/>
      <protection/>
    </xf>
    <xf numFmtId="0" fontId="12" fillId="0" borderId="9" xfId="0" applyNumberFormat="1" applyFont="1" applyFill="1" applyBorder="1" applyAlignment="1" applyProtection="1">
      <alignment/>
      <protection/>
    </xf>
    <xf numFmtId="0" fontId="12" fillId="0" borderId="8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3" fillId="0" borderId="3" xfId="0" applyNumberFormat="1" applyFont="1" applyFill="1" applyBorder="1" applyAlignment="1" applyProtection="1">
      <alignment/>
      <protection/>
    </xf>
    <xf numFmtId="4" fontId="13" fillId="0" borderId="12" xfId="0" applyNumberFormat="1" applyFont="1" applyFill="1" applyBorder="1" applyAlignment="1" applyProtection="1">
      <alignment/>
      <protection/>
    </xf>
    <xf numFmtId="4" fontId="13" fillId="0" borderId="8" xfId="0" applyNumberFormat="1" applyFont="1" applyFill="1" applyBorder="1" applyAlignment="1" applyProtection="1">
      <alignment horizontal="right"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/>
      <protection/>
    </xf>
    <xf numFmtId="4" fontId="13" fillId="0" borderId="6" xfId="0" applyNumberFormat="1" applyFont="1" applyFill="1" applyBorder="1" applyAlignment="1" applyProtection="1">
      <alignment horizontal="right"/>
      <protection/>
    </xf>
    <xf numFmtId="4" fontId="13" fillId="0" borderId="8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right"/>
      <protection/>
    </xf>
    <xf numFmtId="4" fontId="13" fillId="0" borderId="0" xfId="0" applyNumberFormat="1" applyFont="1" applyFill="1" applyBorder="1" applyAlignment="1" applyProtection="1">
      <alignment horizontal="right"/>
      <protection/>
    </xf>
    <xf numFmtId="4" fontId="13" fillId="0" borderId="5" xfId="0" applyNumberFormat="1" applyFont="1" applyFill="1" applyBorder="1" applyAlignment="1" applyProtection="1">
      <alignment horizontal="right"/>
      <protection/>
    </xf>
    <xf numFmtId="4" fontId="13" fillId="0" borderId="11" xfId="0" applyNumberFormat="1" applyFont="1" applyFill="1" applyBorder="1" applyAlignment="1" applyProtection="1">
      <alignment/>
      <protection/>
    </xf>
    <xf numFmtId="4" fontId="13" fillId="0" borderId="6" xfId="0" applyNumberFormat="1" applyFont="1" applyFill="1" applyBorder="1" applyAlignment="1" applyProtection="1">
      <alignment/>
      <protection/>
    </xf>
    <xf numFmtId="4" fontId="12" fillId="0" borderId="13" xfId="0" applyNumberFormat="1" applyFont="1" applyFill="1" applyBorder="1" applyAlignment="1" applyProtection="1">
      <alignment horizontal="right"/>
      <protection/>
    </xf>
    <xf numFmtId="4" fontId="13" fillId="0" borderId="11" xfId="0" applyNumberFormat="1" applyFont="1" applyFill="1" applyBorder="1" applyAlignment="1" applyProtection="1">
      <alignment horizontal="right"/>
      <protection/>
    </xf>
    <xf numFmtId="4" fontId="13" fillId="0" borderId="6" xfId="0" applyNumberFormat="1" applyFont="1" applyFill="1" applyBorder="1" applyAlignment="1" applyProtection="1">
      <alignment horizontal="right"/>
      <protection locked="0"/>
    </xf>
    <xf numFmtId="4" fontId="13" fillId="0" borderId="8" xfId="0" applyNumberFormat="1" applyFont="1" applyFill="1" applyBorder="1" applyAlignment="1" applyProtection="1">
      <alignment horizontal="right"/>
      <protection locked="0"/>
    </xf>
    <xf numFmtId="4" fontId="12" fillId="0" borderId="14" xfId="0" applyNumberFormat="1" applyFont="1" applyFill="1" applyBorder="1" applyAlignment="1" applyProtection="1">
      <alignment horizontal="right"/>
      <protection/>
    </xf>
    <xf numFmtId="0" fontId="13" fillId="0" borderId="15" xfId="0" applyNumberFormat="1" applyFont="1" applyFill="1" applyBorder="1" applyAlignment="1" applyProtection="1">
      <alignment/>
      <protection/>
    </xf>
    <xf numFmtId="4" fontId="11" fillId="0" borderId="2" xfId="0" applyNumberFormat="1" applyFont="1" applyFill="1" applyBorder="1" applyAlignment="1" applyProtection="1">
      <alignment horizontal="center"/>
      <protection/>
    </xf>
    <xf numFmtId="49" fontId="11" fillId="0" borderId="3" xfId="0" applyNumberFormat="1" applyFont="1" applyFill="1" applyBorder="1" applyAlignment="1" applyProtection="1">
      <alignment horizontal="center"/>
      <protection/>
    </xf>
    <xf numFmtId="4" fontId="11" fillId="0" borderId="7" xfId="0" applyNumberFormat="1" applyFont="1" applyFill="1" applyBorder="1" applyAlignment="1" applyProtection="1">
      <alignment horizontal="center"/>
      <protection/>
    </xf>
    <xf numFmtId="49" fontId="11" fillId="0" borderId="12" xfId="0" applyNumberFormat="1" applyFont="1" applyFill="1" applyBorder="1" applyAlignment="1" applyProtection="1">
      <alignment horizontal="center"/>
      <protection/>
    </xf>
    <xf numFmtId="4" fontId="12" fillId="0" borderId="13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/>
      <protection/>
    </xf>
    <xf numFmtId="0" fontId="13" fillId="0" borderId="4" xfId="0" applyNumberFormat="1" applyFont="1" applyFill="1" applyBorder="1" applyAlignment="1" applyProtection="1">
      <alignment/>
      <protection/>
    </xf>
    <xf numFmtId="0" fontId="13" fillId="0" borderId="17" xfId="0" applyNumberFormat="1" applyFont="1" applyFill="1" applyBorder="1" applyAlignment="1" applyProtection="1">
      <alignment/>
      <protection/>
    </xf>
    <xf numFmtId="4" fontId="12" fillId="0" borderId="14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12" fillId="0" borderId="19" xfId="0" applyNumberFormat="1" applyFont="1" applyFill="1" applyBorder="1" applyAlignment="1" applyProtection="1">
      <alignment/>
      <protection/>
    </xf>
    <xf numFmtId="0" fontId="13" fillId="0" borderId="20" xfId="0" applyNumberFormat="1" applyFont="1" applyFill="1" applyBorder="1" applyAlignment="1" applyProtection="1">
      <alignment/>
      <protection/>
    </xf>
    <xf numFmtId="4" fontId="12" fillId="0" borderId="2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47"/>
  <sheetViews>
    <sheetView tabSelected="1" zoomScale="80" zoomScaleNormal="80" workbookViewId="0" topLeftCell="C4">
      <selection activeCell="T40" sqref="T40"/>
    </sheetView>
  </sheetViews>
  <sheetFormatPr defaultColWidth="11.421875" defaultRowHeight="12.75"/>
  <cols>
    <col min="1" max="2" width="0" style="2" hidden="1" customWidth="1"/>
    <col min="3" max="3" width="3.00390625" style="2" customWidth="1"/>
    <col min="4" max="4" width="6.00390625" style="2" customWidth="1"/>
    <col min="5" max="5" width="10.00390625" style="2" customWidth="1"/>
    <col min="6" max="6" width="11.00390625" style="2" customWidth="1"/>
    <col min="7" max="8" width="11.28125" style="3" customWidth="1"/>
    <col min="9" max="9" width="2.00390625" style="2" customWidth="1"/>
    <col min="10" max="10" width="19.28125" style="2" customWidth="1"/>
    <col min="11" max="11" width="10.00390625" style="2" customWidth="1"/>
    <col min="12" max="12" width="2.00390625" style="2" customWidth="1"/>
    <col min="13" max="13" width="6.00390625" style="2" customWidth="1"/>
    <col min="14" max="14" width="10.00390625" style="2" customWidth="1"/>
    <col min="15" max="15" width="14.28125" style="2" customWidth="1"/>
    <col min="16" max="16" width="11.28125" style="1" customWidth="1"/>
    <col min="17" max="17" width="12.421875" style="1" customWidth="1"/>
    <col min="18" max="238" width="10.00390625" style="2" customWidth="1"/>
    <col min="239" max="16384" width="10.00390625" style="0" customWidth="1"/>
  </cols>
  <sheetData>
    <row r="1" spans="4:17" ht="17.25" customHeight="1">
      <c r="D1" s="77" t="s">
        <v>11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s="14" customFormat="1" ht="15" customHeight="1">
      <c r="A2" s="13"/>
      <c r="B2" s="13"/>
      <c r="C2" s="13"/>
      <c r="D2" s="78" t="s">
        <v>55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5" ht="17.25" customHeight="1">
      <c r="A3" s="9"/>
      <c r="E3" s="9"/>
      <c r="F3" s="9" t="s">
        <v>0</v>
      </c>
      <c r="G3" s="10"/>
      <c r="H3" s="79" t="s">
        <v>63</v>
      </c>
      <c r="I3" s="79"/>
      <c r="J3" s="79"/>
      <c r="K3" s="79"/>
      <c r="L3" s="79"/>
      <c r="M3" s="79"/>
      <c r="O3" s="11" t="s">
        <v>1</v>
      </c>
    </row>
    <row r="4" spans="1:238" s="16" customFormat="1" ht="11.25">
      <c r="A4" s="15"/>
      <c r="B4" s="15"/>
      <c r="C4" s="15"/>
      <c r="D4" s="15"/>
      <c r="E4" s="15"/>
      <c r="F4" s="15"/>
      <c r="G4" s="64" t="s">
        <v>24</v>
      </c>
      <c r="H4" s="66" t="s">
        <v>24</v>
      </c>
      <c r="I4" s="15"/>
      <c r="J4" s="15"/>
      <c r="K4" s="15"/>
      <c r="L4" s="15"/>
      <c r="M4" s="15"/>
      <c r="N4" s="15"/>
      <c r="O4" s="15"/>
      <c r="P4" s="66" t="s">
        <v>24</v>
      </c>
      <c r="Q4" s="66" t="s">
        <v>24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</row>
    <row r="5" spans="1:238" s="16" customFormat="1" ht="14.25" customHeight="1">
      <c r="A5" s="15"/>
      <c r="B5" s="15"/>
      <c r="C5" s="15"/>
      <c r="D5" s="15"/>
      <c r="E5" s="15"/>
      <c r="F5" s="15"/>
      <c r="G5" s="65" t="s">
        <v>47</v>
      </c>
      <c r="H5" s="67" t="s">
        <v>56</v>
      </c>
      <c r="I5" s="15"/>
      <c r="J5" s="15"/>
      <c r="K5" s="15"/>
      <c r="L5" s="15"/>
      <c r="M5" s="15"/>
      <c r="N5" s="15"/>
      <c r="O5" s="15"/>
      <c r="P5" s="67" t="s">
        <v>47</v>
      </c>
      <c r="Q5" s="67" t="s">
        <v>56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</row>
    <row r="6" spans="1:17" ht="12" customHeight="1">
      <c r="A6" s="8" t="s">
        <v>2</v>
      </c>
      <c r="B6" s="5"/>
      <c r="D6" s="17" t="s">
        <v>2</v>
      </c>
      <c r="E6" s="18"/>
      <c r="F6" s="19"/>
      <c r="G6" s="20"/>
      <c r="H6" s="20"/>
      <c r="I6" s="21"/>
      <c r="J6" s="21"/>
      <c r="K6" s="21"/>
      <c r="L6" s="21"/>
      <c r="M6" s="17" t="s">
        <v>29</v>
      </c>
      <c r="N6" s="18"/>
      <c r="O6" s="19"/>
      <c r="P6" s="22"/>
      <c r="Q6" s="22"/>
    </row>
    <row r="7" spans="1:17" ht="12" customHeight="1">
      <c r="A7" s="4"/>
      <c r="B7" s="4"/>
      <c r="D7" s="23"/>
      <c r="E7" s="21" t="s">
        <v>12</v>
      </c>
      <c r="F7" s="24"/>
      <c r="G7" s="25">
        <v>20</v>
      </c>
      <c r="H7" s="25" t="s">
        <v>15</v>
      </c>
      <c r="I7" s="21"/>
      <c r="J7" s="21"/>
      <c r="K7" s="21"/>
      <c r="L7" s="21"/>
      <c r="M7" s="23"/>
      <c r="N7" s="21" t="s">
        <v>30</v>
      </c>
      <c r="O7" s="24"/>
      <c r="P7" s="26" t="s">
        <v>15</v>
      </c>
      <c r="Q7" s="26" t="s">
        <v>15</v>
      </c>
    </row>
    <row r="8" spans="1:17" ht="12" customHeight="1">
      <c r="A8" s="4"/>
      <c r="B8" s="4"/>
      <c r="D8" s="23"/>
      <c r="E8" s="21" t="s">
        <v>13</v>
      </c>
      <c r="F8" s="24"/>
      <c r="G8" s="25">
        <v>3760</v>
      </c>
      <c r="H8" s="25">
        <v>4040</v>
      </c>
      <c r="I8" s="21"/>
      <c r="J8" s="21"/>
      <c r="K8" s="21"/>
      <c r="L8" s="21"/>
      <c r="M8" s="23"/>
      <c r="N8" s="21" t="s">
        <v>31</v>
      </c>
      <c r="O8" s="24"/>
      <c r="P8" s="26">
        <v>273.92</v>
      </c>
      <c r="Q8" s="26">
        <v>395.82</v>
      </c>
    </row>
    <row r="9" spans="1:17" ht="12" customHeight="1">
      <c r="A9" s="4"/>
      <c r="B9" s="4"/>
      <c r="D9" s="23"/>
      <c r="E9" s="21" t="s">
        <v>14</v>
      </c>
      <c r="F9" s="24"/>
      <c r="G9" s="25" t="s">
        <v>15</v>
      </c>
      <c r="H9" s="25">
        <v>20</v>
      </c>
      <c r="I9" s="21"/>
      <c r="J9" s="27" t="s">
        <v>25</v>
      </c>
      <c r="K9" s="21"/>
      <c r="L9" s="21"/>
      <c r="M9" s="23"/>
      <c r="N9" s="21" t="s">
        <v>32</v>
      </c>
      <c r="O9" s="24"/>
      <c r="P9" s="26">
        <v>1071.76</v>
      </c>
      <c r="Q9" s="26">
        <v>66.96</v>
      </c>
    </row>
    <row r="10" spans="1:17" ht="12" customHeight="1">
      <c r="A10" s="4"/>
      <c r="B10" s="4"/>
      <c r="D10" s="23"/>
      <c r="E10" s="21" t="s">
        <v>15</v>
      </c>
      <c r="F10" s="24"/>
      <c r="G10" s="20">
        <f>SUM(G7:G9)</f>
        <v>3780</v>
      </c>
      <c r="H10" s="20">
        <f>SUM(H7:H9)</f>
        <v>4060</v>
      </c>
      <c r="I10" s="21"/>
      <c r="J10" s="21"/>
      <c r="K10" s="21"/>
      <c r="L10" s="21"/>
      <c r="M10" s="23"/>
      <c r="N10" s="21" t="s">
        <v>33</v>
      </c>
      <c r="O10" s="24"/>
      <c r="P10" s="26">
        <v>182.76</v>
      </c>
      <c r="Q10" s="26">
        <v>186.54</v>
      </c>
    </row>
    <row r="11" spans="1:17" ht="12" customHeight="1">
      <c r="A11" s="4"/>
      <c r="B11" s="4"/>
      <c r="D11" s="23"/>
      <c r="E11" s="21"/>
      <c r="F11" s="21"/>
      <c r="G11" s="48"/>
      <c r="H11" s="48"/>
      <c r="I11" s="21"/>
      <c r="J11" s="28" t="s">
        <v>57</v>
      </c>
      <c r="K11" s="29"/>
      <c r="L11" s="21"/>
      <c r="M11" s="23"/>
      <c r="N11" s="21" t="s">
        <v>34</v>
      </c>
      <c r="O11" s="24"/>
      <c r="P11" s="26">
        <v>300.18</v>
      </c>
      <c r="Q11" s="26">
        <v>880.11</v>
      </c>
    </row>
    <row r="12" spans="1:17" ht="12" customHeight="1">
      <c r="A12" s="4"/>
      <c r="B12" s="4"/>
      <c r="D12" s="32" t="s">
        <v>3</v>
      </c>
      <c r="E12" s="33"/>
      <c r="F12" s="24"/>
      <c r="G12" s="25"/>
      <c r="H12" s="25"/>
      <c r="I12" s="27"/>
      <c r="J12" s="30"/>
      <c r="K12" s="31"/>
      <c r="L12" s="21"/>
      <c r="M12" s="23"/>
      <c r="N12" s="21" t="s">
        <v>35</v>
      </c>
      <c r="O12" s="24"/>
      <c r="P12" s="26" t="s">
        <v>15</v>
      </c>
      <c r="Q12" s="26" t="s">
        <v>15</v>
      </c>
    </row>
    <row r="13" spans="1:17" ht="12" customHeight="1">
      <c r="A13" s="7" t="s">
        <v>3</v>
      </c>
      <c r="B13" s="4"/>
      <c r="D13" s="23"/>
      <c r="E13" s="21" t="s">
        <v>58</v>
      </c>
      <c r="F13" s="24"/>
      <c r="G13" s="25" t="s">
        <v>15</v>
      </c>
      <c r="H13" s="25">
        <v>2455</v>
      </c>
      <c r="I13" s="21"/>
      <c r="J13" s="34" t="s">
        <v>26</v>
      </c>
      <c r="K13" s="35">
        <v>202</v>
      </c>
      <c r="L13" s="21"/>
      <c r="M13" s="23"/>
      <c r="N13" s="21" t="s">
        <v>36</v>
      </c>
      <c r="O13" s="24"/>
      <c r="P13" s="26" t="s">
        <v>15</v>
      </c>
      <c r="Q13" s="26" t="s">
        <v>15</v>
      </c>
    </row>
    <row r="14" spans="1:17" ht="12" customHeight="1">
      <c r="A14" s="4"/>
      <c r="B14" s="4"/>
      <c r="D14" s="23"/>
      <c r="E14" s="21" t="s">
        <v>59</v>
      </c>
      <c r="F14" s="24"/>
      <c r="G14" s="25" t="s">
        <v>15</v>
      </c>
      <c r="H14" s="25">
        <v>2040</v>
      </c>
      <c r="I14" s="36"/>
      <c r="J14" s="37" t="s">
        <v>27</v>
      </c>
      <c r="K14" s="38">
        <v>6</v>
      </c>
      <c r="L14" s="21"/>
      <c r="M14" s="32"/>
      <c r="N14" s="33"/>
      <c r="O14" s="39"/>
      <c r="P14" s="56">
        <f>SUM(P7:P13)</f>
        <v>1828.6200000000001</v>
      </c>
      <c r="Q14" s="56">
        <f>SUM(Q7:Q13)</f>
        <v>1529.4299999999998</v>
      </c>
    </row>
    <row r="15" spans="1:17" ht="12" customHeight="1">
      <c r="A15" s="4"/>
      <c r="B15" s="4"/>
      <c r="D15" s="23"/>
      <c r="E15" s="21" t="s">
        <v>49</v>
      </c>
      <c r="F15" s="24"/>
      <c r="G15" s="25">
        <v>1118</v>
      </c>
      <c r="H15" s="25" t="s">
        <v>15</v>
      </c>
      <c r="I15" s="36"/>
      <c r="J15" s="37"/>
      <c r="K15" s="38"/>
      <c r="L15" s="21"/>
      <c r="M15" s="50" t="s">
        <v>40</v>
      </c>
      <c r="N15" s="21"/>
      <c r="O15" s="21"/>
      <c r="P15" s="49"/>
      <c r="Q15" s="49"/>
    </row>
    <row r="16" spans="1:17" ht="12" customHeight="1">
      <c r="A16" s="4"/>
      <c r="B16" s="4"/>
      <c r="D16" s="23"/>
      <c r="E16" s="21" t="s">
        <v>50</v>
      </c>
      <c r="F16" s="24"/>
      <c r="G16" s="25">
        <v>1280</v>
      </c>
      <c r="H16" s="25" t="s">
        <v>15</v>
      </c>
      <c r="I16" s="21"/>
      <c r="J16" s="38" t="s">
        <v>15</v>
      </c>
      <c r="K16" s="38" t="s">
        <v>15</v>
      </c>
      <c r="L16" s="21"/>
      <c r="M16" s="23"/>
      <c r="N16" s="21" t="s">
        <v>37</v>
      </c>
      <c r="O16" s="24"/>
      <c r="P16" s="26">
        <v>670</v>
      </c>
      <c r="Q16" s="26">
        <v>679.52</v>
      </c>
    </row>
    <row r="17" spans="1:17" ht="12" customHeight="1">
      <c r="A17" s="4"/>
      <c r="B17" s="4"/>
      <c r="D17" s="23"/>
      <c r="E17" s="21" t="s">
        <v>51</v>
      </c>
      <c r="G17" s="25">
        <v>1350</v>
      </c>
      <c r="H17" s="25" t="s">
        <v>15</v>
      </c>
      <c r="I17" s="21"/>
      <c r="J17" s="40" t="s">
        <v>4</v>
      </c>
      <c r="K17" s="41">
        <f>SUM(K13:K16)</f>
        <v>208</v>
      </c>
      <c r="L17" s="21"/>
      <c r="M17" s="23"/>
      <c r="N17" s="21" t="s">
        <v>38</v>
      </c>
      <c r="O17" s="24"/>
      <c r="P17" s="26">
        <v>813.2</v>
      </c>
      <c r="Q17" s="26">
        <v>813.2</v>
      </c>
    </row>
    <row r="18" spans="1:17" ht="12" customHeight="1">
      <c r="A18" s="4"/>
      <c r="B18" s="4"/>
      <c r="D18" s="4"/>
      <c r="E18" s="21" t="s">
        <v>52</v>
      </c>
      <c r="G18" s="25">
        <v>1330</v>
      </c>
      <c r="H18" s="25">
        <v>1575</v>
      </c>
      <c r="I18" s="21"/>
      <c r="J18" s="42"/>
      <c r="K18" s="18"/>
      <c r="L18" s="21"/>
      <c r="M18" s="4"/>
      <c r="P18" s="22">
        <f>SUM(P16:P17)</f>
        <v>1483.2</v>
      </c>
      <c r="Q18" s="22">
        <f>SUM(Q16:Q17)</f>
        <v>1492.72</v>
      </c>
    </row>
    <row r="19" spans="1:17" ht="12" customHeight="1">
      <c r="A19" s="4"/>
      <c r="B19" s="4"/>
      <c r="D19" s="23"/>
      <c r="E19" s="21"/>
      <c r="F19" s="21"/>
      <c r="G19" s="59">
        <f>SUM(G13:G18)</f>
        <v>5078</v>
      </c>
      <c r="H19" s="59">
        <f>SUM(H13:H18)</f>
        <v>6070</v>
      </c>
      <c r="I19" s="21"/>
      <c r="J19" s="42"/>
      <c r="K19" s="33"/>
      <c r="L19" s="21"/>
      <c r="M19" s="50" t="s">
        <v>39</v>
      </c>
      <c r="N19" s="21"/>
      <c r="O19" s="21"/>
      <c r="P19" s="57"/>
      <c r="Q19" s="57"/>
    </row>
    <row r="20" spans="1:17" ht="12" customHeight="1">
      <c r="A20" s="7" t="s">
        <v>5</v>
      </c>
      <c r="B20" s="4"/>
      <c r="D20" s="4"/>
      <c r="E20" s="33"/>
      <c r="F20" s="21"/>
      <c r="G20" s="45"/>
      <c r="H20" s="45"/>
      <c r="I20" s="21"/>
      <c r="J20" s="42"/>
      <c r="K20" s="33"/>
      <c r="L20" s="21"/>
      <c r="M20" s="23"/>
      <c r="N20" s="21" t="s">
        <v>15</v>
      </c>
      <c r="O20" s="24"/>
      <c r="P20" s="26" t="s">
        <v>15</v>
      </c>
      <c r="Q20" s="26" t="s">
        <v>15</v>
      </c>
    </row>
    <row r="21" spans="1:17" ht="12" customHeight="1">
      <c r="A21" s="4"/>
      <c r="B21" s="4"/>
      <c r="D21" s="32" t="s">
        <v>5</v>
      </c>
      <c r="E21" s="21"/>
      <c r="F21" s="24"/>
      <c r="G21" s="25"/>
      <c r="H21" s="25"/>
      <c r="I21" s="21"/>
      <c r="J21" s="42"/>
      <c r="K21" s="33"/>
      <c r="L21" s="21"/>
      <c r="M21" s="4"/>
      <c r="N21" s="21" t="s">
        <v>15</v>
      </c>
      <c r="P21" s="44"/>
      <c r="Q21" s="44"/>
    </row>
    <row r="22" spans="1:17" ht="12" customHeight="1">
      <c r="A22" s="4"/>
      <c r="B22" s="4"/>
      <c r="D22" s="23"/>
      <c r="E22" s="21" t="s">
        <v>60</v>
      </c>
      <c r="F22" s="24"/>
      <c r="G22" s="25" t="s">
        <v>15</v>
      </c>
      <c r="H22" s="25">
        <v>1000</v>
      </c>
      <c r="I22" s="21"/>
      <c r="J22" s="28" t="s">
        <v>48</v>
      </c>
      <c r="K22" s="29"/>
      <c r="L22" s="21"/>
      <c r="M22" s="4"/>
      <c r="P22" s="26">
        <f>SUM(P20:P21)</f>
        <v>0</v>
      </c>
      <c r="Q22" s="26">
        <f>SUM(Q20:Q21)</f>
        <v>0</v>
      </c>
    </row>
    <row r="23" spans="1:17" ht="12" customHeight="1">
      <c r="A23" s="4"/>
      <c r="B23" s="4"/>
      <c r="D23" s="23"/>
      <c r="E23" s="21"/>
      <c r="F23" s="24"/>
      <c r="G23" s="20">
        <f>SUM(G22)</f>
        <v>0</v>
      </c>
      <c r="H23" s="20">
        <f>SUM(H22)</f>
        <v>1000</v>
      </c>
      <c r="I23" s="21"/>
      <c r="J23" s="30"/>
      <c r="K23" s="31"/>
      <c r="L23" s="21"/>
      <c r="M23" s="50" t="s">
        <v>3</v>
      </c>
      <c r="N23" s="21"/>
      <c r="O23" s="21"/>
      <c r="P23" s="57"/>
      <c r="Q23" s="57"/>
    </row>
    <row r="24" spans="1:17" ht="12" customHeight="1">
      <c r="A24" s="4"/>
      <c r="B24" s="4"/>
      <c r="D24" s="23"/>
      <c r="E24" s="21"/>
      <c r="F24" s="21"/>
      <c r="G24" s="48"/>
      <c r="H24" s="48"/>
      <c r="I24" s="21"/>
      <c r="J24" s="34" t="s">
        <v>26</v>
      </c>
      <c r="K24" s="35">
        <v>196</v>
      </c>
      <c r="L24" s="21"/>
      <c r="M24" s="23"/>
      <c r="N24" s="21" t="s">
        <v>58</v>
      </c>
      <c r="O24" s="24"/>
      <c r="P24" s="26"/>
      <c r="Q24" s="26">
        <v>2468.99</v>
      </c>
    </row>
    <row r="25" spans="1:17" ht="12" customHeight="1">
      <c r="A25" s="4"/>
      <c r="B25" s="4"/>
      <c r="D25" s="32" t="s">
        <v>6</v>
      </c>
      <c r="E25" s="33"/>
      <c r="F25" s="33"/>
      <c r="G25" s="45"/>
      <c r="H25" s="45"/>
      <c r="I25" s="21"/>
      <c r="J25" s="37" t="s">
        <v>28</v>
      </c>
      <c r="K25" s="38">
        <v>6</v>
      </c>
      <c r="L25" s="21"/>
      <c r="M25" s="23"/>
      <c r="N25" s="21" t="s">
        <v>59</v>
      </c>
      <c r="O25" s="24"/>
      <c r="P25" s="26" t="s">
        <v>15</v>
      </c>
      <c r="Q25" s="26">
        <v>2012</v>
      </c>
    </row>
    <row r="26" spans="1:17" ht="12" customHeight="1">
      <c r="A26" s="7" t="s">
        <v>6</v>
      </c>
      <c r="B26" s="4"/>
      <c r="D26" s="4"/>
      <c r="E26" s="21" t="s">
        <v>64</v>
      </c>
      <c r="G26" s="25"/>
      <c r="H26" s="25">
        <v>10</v>
      </c>
      <c r="I26" s="21"/>
      <c r="J26" s="38"/>
      <c r="K26" s="38"/>
      <c r="L26" s="21"/>
      <c r="M26" s="23"/>
      <c r="N26" s="21" t="s">
        <v>49</v>
      </c>
      <c r="O26" s="24"/>
      <c r="P26" s="26">
        <v>1125</v>
      </c>
      <c r="Q26" s="26" t="s">
        <v>15</v>
      </c>
    </row>
    <row r="27" spans="1:17" ht="12" customHeight="1">
      <c r="A27" s="4"/>
      <c r="B27" s="4"/>
      <c r="D27" s="23"/>
      <c r="E27" s="21" t="s">
        <v>16</v>
      </c>
      <c r="F27" s="24"/>
      <c r="G27" s="25">
        <v>129</v>
      </c>
      <c r="H27" s="25">
        <v>99</v>
      </c>
      <c r="I27" s="21"/>
      <c r="J27" s="40"/>
      <c r="K27" s="41">
        <f>SUM(K24:K26)</f>
        <v>202</v>
      </c>
      <c r="L27" s="21"/>
      <c r="M27" s="32"/>
      <c r="N27" s="51" t="s">
        <v>50</v>
      </c>
      <c r="O27" s="39"/>
      <c r="P27" s="26">
        <v>1279.55</v>
      </c>
      <c r="Q27" s="26" t="s">
        <v>15</v>
      </c>
    </row>
    <row r="28" spans="1:17" ht="12" customHeight="1">
      <c r="A28" s="4"/>
      <c r="B28" s="4"/>
      <c r="D28" s="23"/>
      <c r="E28" s="21" t="s">
        <v>17</v>
      </c>
      <c r="F28" s="24"/>
      <c r="G28" s="25">
        <v>85</v>
      </c>
      <c r="H28" s="25">
        <v>30</v>
      </c>
      <c r="I28" s="21"/>
      <c r="J28" s="21"/>
      <c r="K28" s="21"/>
      <c r="L28" s="21"/>
      <c r="M28" s="23"/>
      <c r="N28" s="21" t="s">
        <v>51</v>
      </c>
      <c r="O28" s="24"/>
      <c r="P28" s="26">
        <v>1224.7</v>
      </c>
      <c r="Q28" s="26" t="s">
        <v>15</v>
      </c>
    </row>
    <row r="29" spans="1:17" ht="12" customHeight="1">
      <c r="A29" s="4"/>
      <c r="B29" s="4"/>
      <c r="D29" s="23"/>
      <c r="E29" s="21" t="s">
        <v>18</v>
      </c>
      <c r="F29" s="24"/>
      <c r="G29" s="25">
        <v>103</v>
      </c>
      <c r="H29" s="25">
        <v>92</v>
      </c>
      <c r="I29" s="21"/>
      <c r="J29" s="21"/>
      <c r="K29" s="21"/>
      <c r="L29" s="21"/>
      <c r="M29" s="32"/>
      <c r="N29" s="51" t="s">
        <v>52</v>
      </c>
      <c r="O29" s="39"/>
      <c r="P29" s="26">
        <v>1254</v>
      </c>
      <c r="Q29" s="26">
        <v>1502</v>
      </c>
    </row>
    <row r="30" spans="1:17" ht="12" customHeight="1">
      <c r="A30" s="4"/>
      <c r="B30" s="4"/>
      <c r="D30" s="23"/>
      <c r="E30" s="21" t="s">
        <v>19</v>
      </c>
      <c r="F30" s="24"/>
      <c r="G30" s="25" t="s">
        <v>15</v>
      </c>
      <c r="H30" s="25">
        <v>8</v>
      </c>
      <c r="I30" s="21"/>
      <c r="J30" s="21"/>
      <c r="K30" s="21"/>
      <c r="L30" s="21"/>
      <c r="M30" s="23"/>
      <c r="N30" s="21"/>
      <c r="O30" s="24"/>
      <c r="P30" s="22">
        <f>SUM(P24:P29)</f>
        <v>4883.25</v>
      </c>
      <c r="Q30" s="22">
        <f>SUM(Q24:Q29)</f>
        <v>5982.99</v>
      </c>
    </row>
    <row r="31" spans="1:17" ht="12" customHeight="1">
      <c r="A31" s="4"/>
      <c r="B31" s="4"/>
      <c r="D31" s="23"/>
      <c r="E31" s="21" t="s">
        <v>20</v>
      </c>
      <c r="F31" s="24"/>
      <c r="G31" s="25">
        <v>48</v>
      </c>
      <c r="H31" s="25">
        <v>16</v>
      </c>
      <c r="I31" s="21"/>
      <c r="J31" s="21"/>
      <c r="K31" s="21"/>
      <c r="L31" s="21"/>
      <c r="M31" s="50" t="s">
        <v>45</v>
      </c>
      <c r="N31" s="21"/>
      <c r="O31" s="21"/>
      <c r="P31" s="57"/>
      <c r="Q31" s="57"/>
    </row>
    <row r="32" spans="1:17" ht="12" customHeight="1">
      <c r="A32" s="4"/>
      <c r="B32" s="4"/>
      <c r="D32" s="23"/>
      <c r="E32" s="21" t="s">
        <v>21</v>
      </c>
      <c r="F32" s="24"/>
      <c r="G32" s="45">
        <v>51.97</v>
      </c>
      <c r="H32" s="45">
        <v>39.99</v>
      </c>
      <c r="I32" s="21"/>
      <c r="J32" s="21"/>
      <c r="K32" s="21"/>
      <c r="L32" s="21"/>
      <c r="M32" s="50"/>
      <c r="N32" s="21" t="s">
        <v>65</v>
      </c>
      <c r="O32" s="24"/>
      <c r="P32" s="26">
        <v>150</v>
      </c>
      <c r="Q32" s="26">
        <v>100</v>
      </c>
    </row>
    <row r="33" spans="4:17" ht="12" customHeight="1">
      <c r="D33" s="4"/>
      <c r="G33" s="20">
        <f>SUM(G26:G32)</f>
        <v>416.97</v>
      </c>
      <c r="H33" s="20">
        <f>SUM(H26:H32)</f>
        <v>294.99</v>
      </c>
      <c r="I33" s="21"/>
      <c r="J33" s="21"/>
      <c r="K33" s="21"/>
      <c r="L33" s="21"/>
      <c r="M33" s="50"/>
      <c r="N33" s="21" t="s">
        <v>62</v>
      </c>
      <c r="O33" s="24"/>
      <c r="P33" s="26">
        <v>127.68</v>
      </c>
      <c r="Q33" s="26">
        <v>171.8</v>
      </c>
    </row>
    <row r="34" spans="4:17" ht="12" customHeight="1">
      <c r="D34" s="4"/>
      <c r="G34" s="60"/>
      <c r="H34" s="60"/>
      <c r="I34" s="21"/>
      <c r="J34" s="21"/>
      <c r="K34" s="21"/>
      <c r="L34" s="21"/>
      <c r="M34" s="4"/>
      <c r="N34" s="21" t="s">
        <v>61</v>
      </c>
      <c r="O34" s="24"/>
      <c r="P34" s="26" t="s">
        <v>15</v>
      </c>
      <c r="Q34" s="26">
        <v>43</v>
      </c>
    </row>
    <row r="35" spans="1:17" ht="12" customHeight="1" thickBot="1">
      <c r="A35" s="52"/>
      <c r="B35" s="52"/>
      <c r="D35" s="4"/>
      <c r="G35" s="61"/>
      <c r="H35" s="61"/>
      <c r="I35" s="21"/>
      <c r="J35" s="21"/>
      <c r="K35" s="21"/>
      <c r="L35" s="21"/>
      <c r="M35" s="4"/>
      <c r="P35" s="22">
        <f>SUM(P32:P34)</f>
        <v>277.68</v>
      </c>
      <c r="Q35" s="22">
        <f>SUM(Q32:Q34)</f>
        <v>314.8</v>
      </c>
    </row>
    <row r="36" spans="1:17" ht="12" customHeight="1" thickBot="1">
      <c r="A36" s="52"/>
      <c r="B36" s="52"/>
      <c r="D36" s="43"/>
      <c r="E36" s="31" t="s">
        <v>54</v>
      </c>
      <c r="F36" s="63"/>
      <c r="G36" s="62">
        <f>G10+G19+G23+G33</f>
        <v>9274.97</v>
      </c>
      <c r="H36" s="62">
        <f>H10+H19+H23+H33</f>
        <v>11424.99</v>
      </c>
      <c r="I36" s="21"/>
      <c r="J36" s="21"/>
      <c r="K36" s="21"/>
      <c r="L36" s="21"/>
      <c r="M36" s="50" t="s">
        <v>44</v>
      </c>
      <c r="N36" s="21"/>
      <c r="O36" s="21"/>
      <c r="P36" s="57"/>
      <c r="Q36" s="57"/>
    </row>
    <row r="37" spans="1:17" ht="12" customHeight="1">
      <c r="A37" s="12"/>
      <c r="B37" s="12"/>
      <c r="D37" s="21"/>
      <c r="E37" s="21"/>
      <c r="F37" s="21"/>
      <c r="G37" s="54"/>
      <c r="H37" s="54"/>
      <c r="I37" s="21"/>
      <c r="J37" s="21"/>
      <c r="K37" s="21"/>
      <c r="L37" s="21"/>
      <c r="M37" s="50"/>
      <c r="N37" s="21" t="s">
        <v>41</v>
      </c>
      <c r="O37" s="24"/>
      <c r="P37" s="26">
        <v>250</v>
      </c>
      <c r="Q37" s="26">
        <v>100</v>
      </c>
    </row>
    <row r="38" spans="1:17" ht="12" customHeight="1">
      <c r="A38" s="52"/>
      <c r="B38" s="52"/>
      <c r="G38" s="54"/>
      <c r="H38" s="54"/>
      <c r="I38" s="21"/>
      <c r="J38" s="21"/>
      <c r="K38" s="21"/>
      <c r="L38" s="21"/>
      <c r="M38" s="23"/>
      <c r="N38" s="21" t="s">
        <v>42</v>
      </c>
      <c r="O38" s="24"/>
      <c r="P38" s="26">
        <v>1000</v>
      </c>
      <c r="Q38" s="26">
        <v>1000</v>
      </c>
    </row>
    <row r="39" spans="1:17" ht="12" customHeight="1" thickBot="1">
      <c r="A39" s="6"/>
      <c r="B39" s="6"/>
      <c r="D39" s="21"/>
      <c r="E39" s="33" t="s">
        <v>15</v>
      </c>
      <c r="F39" s="21"/>
      <c r="G39" s="53"/>
      <c r="H39" s="53"/>
      <c r="I39" s="21"/>
      <c r="J39" s="21" t="s">
        <v>15</v>
      </c>
      <c r="K39" s="21"/>
      <c r="L39" s="21"/>
      <c r="M39" s="23"/>
      <c r="N39" s="21" t="s">
        <v>43</v>
      </c>
      <c r="O39" s="24"/>
      <c r="P39" s="26">
        <v>500</v>
      </c>
      <c r="Q39" s="26">
        <v>500</v>
      </c>
    </row>
    <row r="40" spans="4:17" ht="12" customHeight="1" thickBot="1">
      <c r="D40" s="69" t="s">
        <v>7</v>
      </c>
      <c r="E40" s="70"/>
      <c r="F40" s="71"/>
      <c r="G40" s="68">
        <f>G36-P47</f>
        <v>-947.7800000000007</v>
      </c>
      <c r="H40" s="62">
        <f>H36-Q47</f>
        <v>505.0500000000011</v>
      </c>
      <c r="I40" s="21"/>
      <c r="J40" s="21"/>
      <c r="K40" s="21"/>
      <c r="L40" s="21"/>
      <c r="M40" s="4"/>
      <c r="P40" s="44"/>
      <c r="Q40" s="49"/>
    </row>
    <row r="41" spans="4:17" ht="12" customHeight="1">
      <c r="D41" s="21"/>
      <c r="E41" s="33"/>
      <c r="F41" s="21"/>
      <c r="G41" s="46"/>
      <c r="H41" s="46"/>
      <c r="I41" s="21"/>
      <c r="J41" s="21"/>
      <c r="K41" s="21"/>
      <c r="L41" s="21"/>
      <c r="M41" s="4"/>
      <c r="P41" s="56">
        <f>SUM(P37:P40)</f>
        <v>1750</v>
      </c>
      <c r="Q41" s="56">
        <f>SUM(Q37:Q40)</f>
        <v>1600</v>
      </c>
    </row>
    <row r="42" spans="1:17" ht="12" customHeight="1">
      <c r="A42" s="8" t="s">
        <v>8</v>
      </c>
      <c r="B42" s="5"/>
      <c r="D42" s="17" t="s">
        <v>8</v>
      </c>
      <c r="E42" s="47"/>
      <c r="F42" s="47"/>
      <c r="G42" s="55"/>
      <c r="H42" s="48"/>
      <c r="I42" s="21"/>
      <c r="J42" s="21"/>
      <c r="K42" s="21"/>
      <c r="L42" s="21"/>
      <c r="M42" s="50" t="s">
        <v>46</v>
      </c>
      <c r="P42" s="49" t="s">
        <v>15</v>
      </c>
      <c r="Q42" s="49" t="s">
        <v>15</v>
      </c>
    </row>
    <row r="43" spans="1:17" ht="12" customHeight="1">
      <c r="A43" s="4"/>
      <c r="B43" s="4"/>
      <c r="D43" s="23"/>
      <c r="E43" s="21" t="s">
        <v>9</v>
      </c>
      <c r="F43" s="21"/>
      <c r="G43" s="25">
        <v>177.38</v>
      </c>
      <c r="H43" s="45">
        <v>595.45</v>
      </c>
      <c r="I43" s="21"/>
      <c r="J43" s="46"/>
      <c r="K43" s="21"/>
      <c r="L43" s="21"/>
      <c r="M43" s="4"/>
      <c r="N43" s="21"/>
      <c r="O43" s="21"/>
      <c r="P43" s="49"/>
      <c r="Q43" s="49"/>
    </row>
    <row r="44" spans="1:17" ht="12" customHeight="1">
      <c r="A44" s="4"/>
      <c r="B44" s="4"/>
      <c r="D44" s="23"/>
      <c r="E44" s="21" t="s">
        <v>22</v>
      </c>
      <c r="F44" s="21"/>
      <c r="G44" s="26">
        <v>2494.88</v>
      </c>
      <c r="H44" s="49">
        <v>2534.87</v>
      </c>
      <c r="I44" s="21"/>
      <c r="J44" s="46"/>
      <c r="K44" s="21"/>
      <c r="L44" s="21"/>
      <c r="M44" s="4"/>
      <c r="P44" s="56">
        <f>SUM(P42:P43)</f>
        <v>0</v>
      </c>
      <c r="Q44" s="56">
        <f>SUM(Q42:Q43)</f>
        <v>0</v>
      </c>
    </row>
    <row r="45" spans="1:17" ht="12" customHeight="1">
      <c r="A45" s="4"/>
      <c r="B45" s="4"/>
      <c r="D45" s="23"/>
      <c r="E45" s="21" t="s">
        <v>23</v>
      </c>
      <c r="F45" s="21"/>
      <c r="G45" s="25">
        <v>132.74</v>
      </c>
      <c r="H45" s="45">
        <v>179.73</v>
      </c>
      <c r="I45" s="21"/>
      <c r="J45" s="46"/>
      <c r="K45" s="21"/>
      <c r="L45" s="21"/>
      <c r="M45" s="23"/>
      <c r="N45" s="21"/>
      <c r="O45" s="21"/>
      <c r="P45" s="57"/>
      <c r="Q45" s="57"/>
    </row>
    <row r="46" spans="1:17" ht="12" customHeight="1" thickBot="1">
      <c r="A46" s="4"/>
      <c r="B46" s="4"/>
      <c r="D46" s="23"/>
      <c r="E46" s="21" t="s">
        <v>10</v>
      </c>
      <c r="F46" s="21"/>
      <c r="G46" s="25" t="s">
        <v>15</v>
      </c>
      <c r="H46" s="45" t="s">
        <v>15</v>
      </c>
      <c r="I46" s="21"/>
      <c r="J46" s="46"/>
      <c r="K46" s="21"/>
      <c r="L46" s="21"/>
      <c r="M46" s="23"/>
      <c r="N46" s="33" t="s">
        <v>15</v>
      </c>
      <c r="O46" s="21"/>
      <c r="P46" s="76" t="s">
        <v>15</v>
      </c>
      <c r="Q46" s="76" t="s">
        <v>15</v>
      </c>
    </row>
    <row r="47" spans="1:17" ht="12" customHeight="1" thickBot="1">
      <c r="A47" s="6"/>
      <c r="B47" s="6"/>
      <c r="D47" s="73"/>
      <c r="E47" s="74" t="s">
        <v>4</v>
      </c>
      <c r="F47" s="75"/>
      <c r="G47" s="58">
        <f>SUM(G43:G46)</f>
        <v>2805</v>
      </c>
      <c r="H47" s="62">
        <f>SUM(H43:H46)</f>
        <v>3310.0499999999997</v>
      </c>
      <c r="I47" s="21"/>
      <c r="J47" s="46"/>
      <c r="K47" s="21"/>
      <c r="L47" s="21"/>
      <c r="M47" s="73"/>
      <c r="N47" s="74" t="s">
        <v>53</v>
      </c>
      <c r="O47" s="75"/>
      <c r="P47" s="72">
        <f>P14+P18+P22+P30+P35+P41+P44</f>
        <v>10222.75</v>
      </c>
      <c r="Q47" s="72">
        <f>Q14+Q18+Q22+Q30+Q35+Q41+Q44</f>
        <v>10919.939999999999</v>
      </c>
    </row>
  </sheetData>
  <mergeCells count="3">
    <mergeCell ref="D1:Q1"/>
    <mergeCell ref="D2:Q2"/>
    <mergeCell ref="H3:M3"/>
  </mergeCells>
  <printOptions/>
  <pageMargins left="0.3937007874015748" right="0" top="0" bottom="0" header="0.1968503937007874" footer="0.07874015748031496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1" sqref="A1"/>
    </sheetView>
  </sheetViews>
  <sheetFormatPr defaultColWidth="11.421875" defaultRowHeight="12.75"/>
  <cols>
    <col min="1" max="2" width="0" style="2" hidden="1" customWidth="1"/>
    <col min="3" max="3" width="3.00390625" style="2" customWidth="1"/>
    <col min="4" max="4" width="6.00390625" style="2" customWidth="1"/>
    <col min="5" max="5" width="10.00390625" style="2" customWidth="1"/>
    <col min="6" max="6" width="11.00390625" style="2" customWidth="1"/>
    <col min="7" max="8" width="12.00390625" style="3" customWidth="1"/>
    <col min="9" max="9" width="2.00390625" style="2" customWidth="1"/>
    <col min="10" max="10" width="22.00390625" style="2" customWidth="1"/>
    <col min="11" max="11" width="10.00390625" style="2" customWidth="1"/>
    <col min="12" max="12" width="2.00390625" style="2" customWidth="1"/>
    <col min="13" max="13" width="6.00390625" style="2" customWidth="1"/>
    <col min="14" max="14" width="10.00390625" style="2" customWidth="1"/>
    <col min="15" max="15" width="13.00390625" style="2" customWidth="1"/>
    <col min="16" max="17" width="12.00390625" style="1" customWidth="1"/>
    <col min="18" max="16384" width="10.00390625" style="2" customWidth="1"/>
  </cols>
  <sheetData/>
  <printOptions/>
  <pageMargins left="0.4722222222222222" right="0.07847222222222222" top="0.19722222222222222" bottom="0.07847222222222222" header="0.19722222222222222" footer="0.0784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1" sqref="A1"/>
    </sheetView>
  </sheetViews>
  <sheetFormatPr defaultColWidth="11.421875" defaultRowHeight="12.75"/>
  <cols>
    <col min="1" max="2" width="0" style="2" hidden="1" customWidth="1"/>
    <col min="3" max="3" width="3.00390625" style="2" customWidth="1"/>
    <col min="4" max="4" width="6.00390625" style="2" customWidth="1"/>
    <col min="5" max="5" width="10.00390625" style="2" customWidth="1"/>
    <col min="6" max="6" width="11.00390625" style="2" customWidth="1"/>
    <col min="7" max="8" width="12.00390625" style="3" customWidth="1"/>
    <col min="9" max="9" width="2.00390625" style="2" customWidth="1"/>
    <col min="10" max="10" width="22.00390625" style="2" customWidth="1"/>
    <col min="11" max="11" width="10.00390625" style="2" customWidth="1"/>
    <col min="12" max="12" width="2.00390625" style="2" customWidth="1"/>
    <col min="13" max="13" width="6.00390625" style="2" customWidth="1"/>
    <col min="14" max="14" width="10.00390625" style="2" customWidth="1"/>
    <col min="15" max="15" width="13.00390625" style="2" customWidth="1"/>
    <col min="16" max="17" width="12.00390625" style="1" customWidth="1"/>
    <col min="18" max="16384" width="10.00390625" style="2" customWidth="1"/>
  </cols>
  <sheetData/>
  <printOptions/>
  <pageMargins left="0.4722222222222222" right="0.07847222222222222" top="0.19722222222222222" bottom="0.07847222222222222" header="0.19722222222222222" footer="0.0784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Banus</cp:lastModifiedBy>
  <cp:lastPrinted>2014-01-02T10:30:03Z</cp:lastPrinted>
  <dcterms:created xsi:type="dcterms:W3CDTF">2003-05-18T17:35:16Z</dcterms:created>
  <dcterms:modified xsi:type="dcterms:W3CDTF">2014-01-02T10:31:15Z</dcterms:modified>
  <cp:category/>
  <cp:version/>
  <cp:contentType/>
  <cp:contentStatus/>
</cp:coreProperties>
</file>